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1"/>
  </bookViews>
  <sheets>
    <sheet name="2019" sheetId="5" r:id="rId1"/>
    <sheet name="2019 ООО Вторма " sheetId="2" r:id="rId2"/>
    <sheet name="Лист3" sheetId="3" r:id="rId3"/>
  </sheets>
  <definedNames>
    <definedName name="_xlnm.Print_Area" localSheetId="0">'2019'!$A$2:$H$18</definedName>
  </definedNames>
  <calcPr calcId="144525" refMode="R1C1"/>
</workbook>
</file>

<file path=xl/calcChain.xml><?xml version="1.0" encoding="utf-8"?>
<calcChain xmlns="http://schemas.openxmlformats.org/spreadsheetml/2006/main">
  <c r="H18" i="5" l="1"/>
  <c r="F11" i="5"/>
  <c r="E11" i="5"/>
  <c r="F13" i="5"/>
  <c r="E13" i="5"/>
  <c r="F15" i="5"/>
  <c r="E15" i="5"/>
  <c r="F17" i="5"/>
  <c r="E17" i="5"/>
  <c r="H8" i="5"/>
  <c r="D17" i="5"/>
  <c r="D15" i="5"/>
  <c r="D13" i="5"/>
  <c r="D11" i="5"/>
  <c r="H16" i="5"/>
  <c r="H14" i="5"/>
  <c r="H12" i="5"/>
  <c r="H10" i="5"/>
  <c r="H9" i="5"/>
  <c r="H7" i="5"/>
  <c r="H6" i="5"/>
  <c r="H13" i="5" l="1"/>
  <c r="H11" i="5"/>
  <c r="H17" i="5"/>
  <c r="H15" i="5"/>
</calcChain>
</file>

<file path=xl/comments1.xml><?xml version="1.0" encoding="utf-8"?>
<comments xmlns="http://schemas.openxmlformats.org/spreadsheetml/2006/main">
  <authors>
    <author>Автор</author>
  </authors>
  <commentList>
    <comment ref="A8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норматив 0,117 куб м на 1 кв м
</t>
        </r>
      </text>
    </comment>
    <comment ref="B8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норматив 0,117 куб м на 1 кв м
</t>
        </r>
      </text>
    </comment>
  </commentList>
</comments>
</file>

<file path=xl/sharedStrings.xml><?xml version="1.0" encoding="utf-8"?>
<sst xmlns="http://schemas.openxmlformats.org/spreadsheetml/2006/main" count="93" uniqueCount="59">
  <si>
    <t>Рост</t>
  </si>
  <si>
    <t>куб. м</t>
  </si>
  <si>
    <t>Водоотведение</t>
  </si>
  <si>
    <t>Газ</t>
  </si>
  <si>
    <t>Электроэнергия</t>
  </si>
  <si>
    <t>кВт.ч</t>
  </si>
  <si>
    <t>Наименование услуги</t>
  </si>
  <si>
    <t>Холодное водоснабжение</t>
  </si>
  <si>
    <t>Организация</t>
  </si>
  <si>
    <t>Теплоэнергия</t>
  </si>
  <si>
    <t>ГВС</t>
  </si>
  <si>
    <t>МУП "Сердобская теплосеть"</t>
  </si>
  <si>
    <t>Капитальный ремонт</t>
  </si>
  <si>
    <t>Гкал</t>
  </si>
  <si>
    <t>ООО "Теплобытсервис" ОП Сердобские коммунальные системы</t>
  </si>
  <si>
    <t>кв. м</t>
  </si>
  <si>
    <t>МКП "Водоканал"</t>
  </si>
  <si>
    <t xml:space="preserve">МКП "ВКХ" города Сердобска Сердобского района </t>
  </si>
  <si>
    <t>ед. изм.</t>
  </si>
  <si>
    <t>Тариф (руб.)</t>
  </si>
  <si>
    <t>с 01.07.2018 по 31.12.2018</t>
  </si>
  <si>
    <t>Обоснование (№  Приказа Постановления)</t>
  </si>
  <si>
    <t>№164 от 15.12.2017</t>
  </si>
  <si>
    <t>с 01.01.2019 по 30.06.2019</t>
  </si>
  <si>
    <t>с 01.07.2019 по 31.12.2019</t>
  </si>
  <si>
    <t>№116 от 17.12.2018</t>
  </si>
  <si>
    <t>29.06.2018 №35</t>
  </si>
  <si>
    <t>29.12.2018 №174</t>
  </si>
  <si>
    <t>ООО "Вторма+"</t>
  </si>
  <si>
    <t>№161 от 20.12.2018</t>
  </si>
  <si>
    <t>№163 от 20.12.2018</t>
  </si>
  <si>
    <t>№162 от 20.12.2018</t>
  </si>
  <si>
    <t xml:space="preserve"> " ЗАО "ТЭКПО" потребителям от источников тепловой энергии, расположенных по адресу: г. Сердобск: пр. Строительный, 3, ул. Ленина, 255А, ул. Тюрина, 7А, ул. Ленина, 291Д, ул. Максима Горького, 251Ф, ул. Комсомольская, 93А
</t>
  </si>
  <si>
    <t>01.07.18-30.06.19</t>
  </si>
  <si>
    <t>01.07.19-30.06.20</t>
  </si>
  <si>
    <t xml:space="preserve"> " ЗАО "ТЭКПО" потребителям от источников тепловой энергии, расположенных по адресу: г. Сердобск: пр. Строительный, 3, ул. Ленина, 255А, ул. Тюрина, 7А, ул. Ленина, 291Д, ул. Максима Горького, 251Ф, ул. Комсомольская, 93А</t>
  </si>
  <si>
    <t>Утилизация ТКО</t>
  </si>
  <si>
    <t xml:space="preserve">Многоквартирные дома </t>
  </si>
  <si>
    <t>1 проживающий</t>
  </si>
  <si>
    <t>Расчетная единица, в отношении которой устанавливается норматив</t>
  </si>
  <si>
    <t>1 кв. метр общей площади</t>
  </si>
  <si>
    <t>Индивидуальные жилые дома</t>
  </si>
  <si>
    <t>Предельный единый тариф на услугу регионального оператора по обращению с твердыми коммунальными отходами</t>
  </si>
  <si>
    <t xml:space="preserve">Единица измерения </t>
  </si>
  <si>
    <t>Норматив накопления твердых коммунальных отходов на территории города Сердобска</t>
  </si>
  <si>
    <t>руб. за тонну (без НДС)</t>
  </si>
  <si>
    <t>руб. за тонну (с НДС)</t>
  </si>
  <si>
    <t>№148 от 28.12.2018</t>
  </si>
  <si>
    <t xml:space="preserve">         Календарная разбивка</t>
  </si>
  <si>
    <t>31.10.2018 г. № 592-пП</t>
  </si>
  <si>
    <t>Региональный фонд капитального ремонта многоквартирных домов  Пензенской области</t>
  </si>
  <si>
    <t xml:space="preserve">Предельный единый тариф на услугу регионального оператора по обращению с твердыми коммунальными отходами </t>
  </si>
  <si>
    <t xml:space="preserve">ООО "Вторма+" на территории Пензенской области (Южная зона) на 2019 год </t>
  </si>
  <si>
    <t xml:space="preserve"> " ЗАО "ТЭКПО", потребителям  от источников тепловой энергии, расположенных по адресу: г. Сердобск, ул. Ленина, 85А, ул. Гоголя, 9А, ул. Пушкина, 9, ул. Энергетиков, 1А, ул. Слепцова, 29
</t>
  </si>
  <si>
    <t xml:space="preserve">" ЗАО "ТЭКПО", потребителям от источников тепловой энергии, расположенных по адресу: г. Сердобск, ул. Ленина, 85А, ул. Гоголя, 9А, ул. Пушкина, 9, ул. Энергетиков, 1А, ул. Слепцова, 29
</t>
  </si>
  <si>
    <t>№25/2018 от 29.12.2018</t>
  </si>
  <si>
    <t>Размер дифференцированной платы с 01.01.2019 года, руб.</t>
  </si>
  <si>
    <t>Обоснование</t>
  </si>
  <si>
    <t xml:space="preserve"> (№  Приказа Постановления)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</si>
</sst>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00"/>
    <numFmt numFmtId="166" formatCode="0.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166" fontId="0" fillId="0" borderId="0" xfId="0" applyNumberForma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6" fillId="0" borderId="1" xfId="0" applyFont="1" applyBorder="1"/>
    <xf numFmtId="0" fontId="9" fillId="0" borderId="0" xfId="0" applyFont="1"/>
    <xf numFmtId="0" fontId="9" fillId="0" borderId="1" xfId="0" applyFont="1" applyBorder="1"/>
    <xf numFmtId="0" fontId="9" fillId="2" borderId="0" xfId="0" applyFont="1" applyFill="1"/>
    <xf numFmtId="0" fontId="2" fillId="0" borderId="4" xfId="0" applyFont="1" applyBorder="1" applyAlignment="1">
      <alignment horizontal="center" vertical="center" wrapText="1"/>
    </xf>
    <xf numFmtId="0" fontId="9" fillId="0" borderId="5" xfId="0" applyFont="1" applyBorder="1"/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/>
    <xf numFmtId="0" fontId="2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/>
    <xf numFmtId="0" fontId="8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18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:H9"/>
    </sheetView>
  </sheetViews>
  <sheetFormatPr defaultRowHeight="14.4" x14ac:dyDescent="0.3"/>
  <cols>
    <col min="1" max="1" width="14" customWidth="1"/>
    <col min="2" max="2" width="29" customWidth="1"/>
    <col min="3" max="3" width="8" customWidth="1"/>
    <col min="4" max="6" width="12" customWidth="1"/>
    <col min="7" max="7" width="15.5546875" customWidth="1"/>
    <col min="8" max="8" width="10.6640625" customWidth="1"/>
  </cols>
  <sheetData>
    <row r="3" spans="1:10" ht="15.75" customHeight="1" x14ac:dyDescent="0.3">
      <c r="A3" s="43" t="s">
        <v>6</v>
      </c>
      <c r="B3" s="43" t="s">
        <v>8</v>
      </c>
      <c r="C3" s="43" t="s">
        <v>18</v>
      </c>
      <c r="D3" s="46" t="s">
        <v>19</v>
      </c>
      <c r="E3" s="46"/>
      <c r="F3" s="46"/>
      <c r="G3" s="43" t="s">
        <v>21</v>
      </c>
      <c r="H3" s="43" t="s">
        <v>0</v>
      </c>
    </row>
    <row r="4" spans="1:10" ht="15.75" customHeight="1" x14ac:dyDescent="0.3">
      <c r="A4" s="43"/>
      <c r="B4" s="43"/>
      <c r="C4" s="43"/>
      <c r="D4" s="34">
        <v>2018</v>
      </c>
      <c r="E4" s="44">
        <v>2019</v>
      </c>
      <c r="F4" s="45"/>
      <c r="G4" s="43"/>
      <c r="H4" s="43"/>
    </row>
    <row r="5" spans="1:10" ht="39.6" x14ac:dyDescent="0.3">
      <c r="A5" s="43"/>
      <c r="B5" s="43"/>
      <c r="C5" s="43"/>
      <c r="D5" s="28" t="s">
        <v>20</v>
      </c>
      <c r="E5" s="28" t="s">
        <v>23</v>
      </c>
      <c r="F5" s="28" t="s">
        <v>24</v>
      </c>
      <c r="G5" s="43"/>
      <c r="H5" s="43"/>
    </row>
    <row r="6" spans="1:10" ht="39.6" x14ac:dyDescent="0.3">
      <c r="A6" s="2" t="s">
        <v>7</v>
      </c>
      <c r="B6" s="2" t="s">
        <v>16</v>
      </c>
      <c r="C6" s="6" t="s">
        <v>1</v>
      </c>
      <c r="D6" s="35">
        <v>33.69</v>
      </c>
      <c r="E6" s="35">
        <v>34.61</v>
      </c>
      <c r="F6" s="35">
        <v>35.29</v>
      </c>
      <c r="G6" s="36" t="s">
        <v>25</v>
      </c>
      <c r="H6" s="39">
        <f>F6/E6</f>
        <v>1.0196475007223347</v>
      </c>
    </row>
    <row r="7" spans="1:10" ht="26.4" x14ac:dyDescent="0.3">
      <c r="A7" s="2" t="s">
        <v>2</v>
      </c>
      <c r="B7" s="2" t="s">
        <v>17</v>
      </c>
      <c r="C7" s="6" t="s">
        <v>1</v>
      </c>
      <c r="D7" s="35">
        <v>23.02</v>
      </c>
      <c r="E7" s="35">
        <v>23.79</v>
      </c>
      <c r="F7" s="35">
        <v>24.27</v>
      </c>
      <c r="G7" s="36" t="s">
        <v>22</v>
      </c>
      <c r="H7" s="39">
        <f t="shared" ref="H7:H17" si="0">F7/E7</f>
        <v>1.0201765447667088</v>
      </c>
    </row>
    <row r="8" spans="1:10" ht="15.6" x14ac:dyDescent="0.3">
      <c r="A8" s="2" t="s">
        <v>3</v>
      </c>
      <c r="B8" s="1"/>
      <c r="C8" s="6" t="s">
        <v>1</v>
      </c>
      <c r="D8" s="41">
        <v>5.5970000000000004</v>
      </c>
      <c r="E8" s="42">
        <v>5.6920000000000002</v>
      </c>
      <c r="F8" s="41"/>
      <c r="G8" s="6" t="s">
        <v>26</v>
      </c>
      <c r="H8" s="39">
        <f>E8/D8</f>
        <v>1.0169733785956763</v>
      </c>
    </row>
    <row r="9" spans="1:10" ht="26.4" x14ac:dyDescent="0.3">
      <c r="A9" s="2" t="s">
        <v>4</v>
      </c>
      <c r="B9" s="1"/>
      <c r="C9" s="6" t="s">
        <v>5</v>
      </c>
      <c r="D9" s="35">
        <v>3.39</v>
      </c>
      <c r="E9" s="35">
        <v>3.44</v>
      </c>
      <c r="F9" s="35">
        <v>3.51</v>
      </c>
      <c r="G9" s="36" t="s">
        <v>27</v>
      </c>
      <c r="H9" s="39">
        <f t="shared" si="0"/>
        <v>1.0203488372093024</v>
      </c>
    </row>
    <row r="10" spans="1:10" ht="78.75" customHeight="1" x14ac:dyDescent="0.3">
      <c r="A10" s="2" t="s">
        <v>9</v>
      </c>
      <c r="B10" s="3" t="s">
        <v>53</v>
      </c>
      <c r="C10" s="6" t="s">
        <v>13</v>
      </c>
      <c r="D10" s="35">
        <v>2040.7</v>
      </c>
      <c r="E10" s="35">
        <v>2075.29</v>
      </c>
      <c r="F10" s="35">
        <v>2116.79</v>
      </c>
      <c r="G10" s="36" t="s">
        <v>30</v>
      </c>
      <c r="H10" s="39">
        <f t="shared" si="0"/>
        <v>1.0199972052098742</v>
      </c>
      <c r="I10" s="4" t="s">
        <v>33</v>
      </c>
      <c r="J10" s="4" t="s">
        <v>34</v>
      </c>
    </row>
    <row r="11" spans="1:10" ht="80.25" customHeight="1" x14ac:dyDescent="0.3">
      <c r="A11" s="2" t="s">
        <v>10</v>
      </c>
      <c r="B11" s="3" t="s">
        <v>54</v>
      </c>
      <c r="C11" s="6" t="s">
        <v>1</v>
      </c>
      <c r="D11" s="37">
        <f>0.0639*D10+D6</f>
        <v>164.09073000000001</v>
      </c>
      <c r="E11" s="38">
        <f>I11*E10+41.53</f>
        <v>175.74938075</v>
      </c>
      <c r="F11" s="38">
        <f>J11*F10+42.35</f>
        <v>180.89390549999999</v>
      </c>
      <c r="G11" s="36"/>
      <c r="H11" s="39">
        <f t="shared" si="0"/>
        <v>1.0292719367092278</v>
      </c>
      <c r="I11" s="5">
        <v>6.4674999999999996E-2</v>
      </c>
      <c r="J11" s="5">
        <v>6.5449999999999994E-2</v>
      </c>
    </row>
    <row r="12" spans="1:10" ht="102.75" customHeight="1" x14ac:dyDescent="0.3">
      <c r="A12" s="2" t="s">
        <v>9</v>
      </c>
      <c r="B12" s="3" t="s">
        <v>32</v>
      </c>
      <c r="C12" s="6" t="s">
        <v>13</v>
      </c>
      <c r="D12" s="38">
        <v>1929.98</v>
      </c>
      <c r="E12" s="35">
        <v>1962.7</v>
      </c>
      <c r="F12" s="38">
        <v>2001.95</v>
      </c>
      <c r="G12" s="36" t="s">
        <v>30</v>
      </c>
      <c r="H12" s="39">
        <f t="shared" si="0"/>
        <v>1.0199979619911346</v>
      </c>
      <c r="I12" s="4" t="s">
        <v>33</v>
      </c>
      <c r="J12" s="4" t="s">
        <v>34</v>
      </c>
    </row>
    <row r="13" spans="1:10" ht="106.5" customHeight="1" x14ac:dyDescent="0.3">
      <c r="A13" s="2" t="s">
        <v>10</v>
      </c>
      <c r="B13" s="3" t="s">
        <v>35</v>
      </c>
      <c r="C13" s="6" t="s">
        <v>1</v>
      </c>
      <c r="D13" s="37">
        <f>0.0639*D12+D6</f>
        <v>157.01572199999998</v>
      </c>
      <c r="E13" s="38">
        <f>I13*E12+41.53</f>
        <v>168.4676225</v>
      </c>
      <c r="F13" s="38">
        <f>J13*F12+42.35</f>
        <v>173.37762749999999</v>
      </c>
      <c r="G13" s="36"/>
      <c r="H13" s="39">
        <f t="shared" si="0"/>
        <v>1.0291450958180406</v>
      </c>
      <c r="I13" s="5">
        <v>6.4674999999999996E-2</v>
      </c>
      <c r="J13" s="5">
        <v>6.5449999999999994E-2</v>
      </c>
    </row>
    <row r="14" spans="1:10" ht="39.6" x14ac:dyDescent="0.3">
      <c r="A14" s="2" t="s">
        <v>9</v>
      </c>
      <c r="B14" s="2" t="s">
        <v>14</v>
      </c>
      <c r="C14" s="6" t="s">
        <v>13</v>
      </c>
      <c r="D14" s="38">
        <v>2080.7600000000002</v>
      </c>
      <c r="E14" s="38">
        <v>2080.7600000000002</v>
      </c>
      <c r="F14" s="38">
        <v>2148.6999999999998</v>
      </c>
      <c r="G14" s="36" t="s">
        <v>29</v>
      </c>
      <c r="H14" s="39">
        <f t="shared" si="0"/>
        <v>1.0326515311713027</v>
      </c>
      <c r="I14" s="4" t="s">
        <v>33</v>
      </c>
      <c r="J14" s="4" t="s">
        <v>34</v>
      </c>
    </row>
    <row r="15" spans="1:10" ht="39.6" x14ac:dyDescent="0.3">
      <c r="A15" s="2" t="s">
        <v>10</v>
      </c>
      <c r="B15" s="2" t="s">
        <v>14</v>
      </c>
      <c r="C15" s="6" t="s">
        <v>1</v>
      </c>
      <c r="D15" s="37">
        <f>0.060701*D14+D6</f>
        <v>159.99421276000001</v>
      </c>
      <c r="E15" s="38">
        <f>I15*E14+34.61</f>
        <v>164.19140976</v>
      </c>
      <c r="F15" s="38">
        <f>J15*F14+35.29</f>
        <v>172.4866437</v>
      </c>
      <c r="G15" s="36"/>
      <c r="H15" s="39">
        <f t="shared" si="0"/>
        <v>1.0505217291947564</v>
      </c>
      <c r="I15">
        <v>6.2275999999999998E-2</v>
      </c>
      <c r="J15">
        <v>6.3851000000000005E-2</v>
      </c>
    </row>
    <row r="16" spans="1:10" ht="28.8" x14ac:dyDescent="0.3">
      <c r="A16" s="2" t="s">
        <v>9</v>
      </c>
      <c r="B16" s="2" t="s">
        <v>11</v>
      </c>
      <c r="C16" s="6" t="s">
        <v>13</v>
      </c>
      <c r="D16" s="37">
        <v>1995.69</v>
      </c>
      <c r="E16" s="38">
        <v>1995.69</v>
      </c>
      <c r="F16" s="38">
        <v>2067.0100000000002</v>
      </c>
      <c r="G16" s="36" t="s">
        <v>31</v>
      </c>
      <c r="H16" s="39">
        <f t="shared" si="0"/>
        <v>1.035737013263583</v>
      </c>
      <c r="I16" s="4" t="s">
        <v>33</v>
      </c>
      <c r="J16" s="4" t="s">
        <v>34</v>
      </c>
    </row>
    <row r="17" spans="1:10" x14ac:dyDescent="0.3">
      <c r="A17" s="2" t="s">
        <v>10</v>
      </c>
      <c r="B17" s="2" t="s">
        <v>11</v>
      </c>
      <c r="C17" s="6" t="s">
        <v>1</v>
      </c>
      <c r="D17" s="37">
        <f>0.06009*D16+D6</f>
        <v>153.61101209999998</v>
      </c>
      <c r="E17" s="38">
        <f>I17*E16+34.61</f>
        <v>156.73225816999999</v>
      </c>
      <c r="F17" s="38">
        <f>J17*F16+35.29</f>
        <v>164.05438795000001</v>
      </c>
      <c r="G17" s="36"/>
      <c r="H17" s="39">
        <f t="shared" si="0"/>
        <v>1.0467174394441383</v>
      </c>
      <c r="I17">
        <v>6.1192999999999997E-2</v>
      </c>
      <c r="J17">
        <v>6.2295000000000003E-2</v>
      </c>
    </row>
    <row r="18" spans="1:10" ht="52.8" x14ac:dyDescent="0.3">
      <c r="A18" s="2" t="s">
        <v>12</v>
      </c>
      <c r="B18" s="2" t="s">
        <v>50</v>
      </c>
      <c r="C18" s="6" t="s">
        <v>15</v>
      </c>
      <c r="D18" s="38">
        <v>7.2</v>
      </c>
      <c r="E18" s="38">
        <v>7.5</v>
      </c>
      <c r="F18" s="38">
        <v>7.5</v>
      </c>
      <c r="G18" s="6" t="s">
        <v>49</v>
      </c>
      <c r="H18" s="39">
        <f>F18/D18</f>
        <v>1.0416666666666667</v>
      </c>
    </row>
  </sheetData>
  <mergeCells count="7">
    <mergeCell ref="H3:H5"/>
    <mergeCell ref="E4:F4"/>
    <mergeCell ref="A3:A5"/>
    <mergeCell ref="B3:B5"/>
    <mergeCell ref="C3:C5"/>
    <mergeCell ref="D3:F3"/>
    <mergeCell ref="G3:G5"/>
  </mergeCells>
  <pageMargins left="0.70866141732283461" right="0.70866141732283461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5"/>
  <sheetViews>
    <sheetView tabSelected="1" topLeftCell="A7" workbookViewId="0">
      <selection activeCell="F6" sqref="F6"/>
    </sheetView>
  </sheetViews>
  <sheetFormatPr defaultRowHeight="14.4" x14ac:dyDescent="0.3"/>
  <cols>
    <col min="1" max="1" width="19" customWidth="1"/>
    <col min="2" max="3" width="18.33203125" customWidth="1"/>
    <col min="4" max="4" width="13.33203125" customWidth="1"/>
    <col min="5" max="5" width="11.109375" customWidth="1"/>
    <col min="6" max="6" width="12.109375" customWidth="1"/>
    <col min="7" max="7" width="13.88671875" customWidth="1"/>
  </cols>
  <sheetData>
    <row r="1" spans="1:8" ht="15.75" customHeight="1" x14ac:dyDescent="0.3">
      <c r="A1" s="33" t="s">
        <v>51</v>
      </c>
      <c r="B1" s="33"/>
      <c r="C1" s="33"/>
      <c r="D1" s="33"/>
      <c r="E1" s="33"/>
      <c r="F1" s="33"/>
      <c r="G1" s="33"/>
      <c r="H1" s="33"/>
    </row>
    <row r="2" spans="1:8" ht="15.75" customHeight="1" x14ac:dyDescent="0.3">
      <c r="A2" s="33" t="s">
        <v>52</v>
      </c>
      <c r="B2" s="33"/>
      <c r="C2" s="33"/>
      <c r="D2" s="33"/>
      <c r="E2" s="33"/>
      <c r="F2" s="33"/>
      <c r="G2" s="33"/>
      <c r="H2" s="33"/>
    </row>
    <row r="3" spans="1:8" ht="25.5" customHeight="1" x14ac:dyDescent="0.3">
      <c r="B3" s="14"/>
      <c r="C3" s="14"/>
      <c r="D3" s="14" t="s">
        <v>44</v>
      </c>
      <c r="E3" s="14"/>
      <c r="F3" s="14"/>
      <c r="G3" s="13"/>
      <c r="H3" s="16"/>
    </row>
    <row r="4" spans="1:8" ht="40.5" customHeight="1" x14ac:dyDescent="0.3">
      <c r="A4" s="43" t="s">
        <v>6</v>
      </c>
      <c r="B4" s="43" t="s">
        <v>8</v>
      </c>
      <c r="C4" s="43" t="s">
        <v>39</v>
      </c>
      <c r="D4" s="43" t="s">
        <v>56</v>
      </c>
      <c r="E4" s="43"/>
      <c r="F4" s="27" t="s">
        <v>57</v>
      </c>
      <c r="G4" s="47" t="s">
        <v>0</v>
      </c>
    </row>
    <row r="5" spans="1:8" x14ac:dyDescent="0.3">
      <c r="A5" s="43"/>
      <c r="B5" s="43"/>
      <c r="C5" s="43"/>
      <c r="D5" s="43"/>
      <c r="E5" s="43"/>
      <c r="F5" s="12"/>
      <c r="G5" s="48"/>
    </row>
    <row r="6" spans="1:8" ht="37.5" customHeight="1" x14ac:dyDescent="0.3">
      <c r="A6" s="43"/>
      <c r="B6" s="43"/>
      <c r="C6" s="43"/>
      <c r="D6" s="43"/>
      <c r="E6" s="43"/>
      <c r="F6" s="24" t="s">
        <v>58</v>
      </c>
      <c r="G6" s="49"/>
    </row>
    <row r="7" spans="1:8" x14ac:dyDescent="0.3">
      <c r="A7" s="19" t="s">
        <v>36</v>
      </c>
      <c r="B7" s="31" t="s">
        <v>28</v>
      </c>
      <c r="C7" s="7"/>
      <c r="D7" s="6"/>
      <c r="E7" s="6"/>
      <c r="F7" s="17"/>
      <c r="G7" s="17"/>
    </row>
    <row r="8" spans="1:8" ht="26.4" x14ac:dyDescent="0.3">
      <c r="A8" s="7" t="s">
        <v>37</v>
      </c>
      <c r="B8" s="30"/>
      <c r="C8" s="6" t="s">
        <v>40</v>
      </c>
      <c r="D8" s="40">
        <v>3.3</v>
      </c>
      <c r="E8" s="9"/>
      <c r="F8" s="6" t="s">
        <v>55</v>
      </c>
      <c r="G8" s="17"/>
    </row>
    <row r="9" spans="1:8" ht="30" customHeight="1" x14ac:dyDescent="0.3">
      <c r="A9" s="20"/>
      <c r="B9" s="29"/>
      <c r="C9" s="6"/>
      <c r="D9" s="9"/>
      <c r="E9" s="9"/>
      <c r="F9" s="6"/>
      <c r="G9" s="17"/>
    </row>
    <row r="10" spans="1:8" ht="26.4" x14ac:dyDescent="0.3">
      <c r="A10" s="6" t="s">
        <v>41</v>
      </c>
      <c r="B10" s="32"/>
      <c r="C10" s="6" t="s">
        <v>38</v>
      </c>
      <c r="D10" s="9">
        <v>98.4</v>
      </c>
      <c r="E10" s="9"/>
      <c r="F10" s="6" t="s">
        <v>55</v>
      </c>
      <c r="G10" s="17"/>
    </row>
    <row r="11" spans="1:8" x14ac:dyDescent="0.3">
      <c r="A11" s="8"/>
      <c r="B11" s="8"/>
      <c r="C11" s="15"/>
      <c r="D11" s="23"/>
      <c r="E11" s="15"/>
      <c r="F11" s="15"/>
      <c r="G11" s="15"/>
    </row>
    <row r="12" spans="1:8" x14ac:dyDescent="0.3">
      <c r="A12" s="27" t="s">
        <v>6</v>
      </c>
      <c r="B12" s="26" t="s">
        <v>28</v>
      </c>
      <c r="C12" s="21" t="s">
        <v>43</v>
      </c>
      <c r="D12" s="25" t="s">
        <v>48</v>
      </c>
      <c r="E12" s="22"/>
      <c r="F12" s="18"/>
      <c r="G12" s="18"/>
    </row>
    <row r="13" spans="1:8" ht="52.8" x14ac:dyDescent="0.3">
      <c r="A13" s="24"/>
      <c r="B13" s="11"/>
      <c r="C13" s="12"/>
      <c r="D13" s="24" t="s">
        <v>23</v>
      </c>
      <c r="E13" s="10" t="s">
        <v>24</v>
      </c>
      <c r="F13" s="18"/>
      <c r="G13" s="18"/>
    </row>
    <row r="14" spans="1:8" ht="105.6" x14ac:dyDescent="0.3">
      <c r="A14" s="6" t="s">
        <v>42</v>
      </c>
      <c r="B14" s="8"/>
      <c r="C14" s="6" t="s">
        <v>45</v>
      </c>
      <c r="D14" s="9">
        <v>3787.81</v>
      </c>
      <c r="E14" s="9">
        <v>3788.58</v>
      </c>
      <c r="F14" s="6" t="s">
        <v>47</v>
      </c>
      <c r="G14" s="17"/>
    </row>
    <row r="15" spans="1:8" ht="105.6" x14ac:dyDescent="0.3">
      <c r="A15" s="6" t="s">
        <v>42</v>
      </c>
      <c r="B15" s="8"/>
      <c r="C15" s="6" t="s">
        <v>46</v>
      </c>
      <c r="D15" s="9">
        <v>4545.37</v>
      </c>
      <c r="E15" s="9">
        <v>4546.3</v>
      </c>
      <c r="F15" s="6" t="s">
        <v>47</v>
      </c>
      <c r="G15" s="17"/>
    </row>
  </sheetData>
  <mergeCells count="6">
    <mergeCell ref="D4:D6"/>
    <mergeCell ref="E4:E6"/>
    <mergeCell ref="G4:G6"/>
    <mergeCell ref="A4:A6"/>
    <mergeCell ref="B4:B6"/>
    <mergeCell ref="C4:C6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2019</vt:lpstr>
      <vt:lpstr>2019 ООО Вторма </vt:lpstr>
      <vt:lpstr>Лист3</vt:lpstr>
      <vt:lpstr>'2019'!Область_печати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2019-02-13T11:41:53Z</dcterms:modified>
</cp:coreProperties>
</file>